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9425" windowHeight="10425"/>
  </bookViews>
  <sheets>
    <sheet name="Расходы" sheetId="1" r:id="rId1"/>
    <sheet name="Работы" sheetId="2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1"/>
  <c r="E17" l="1"/>
  <c r="E29"/>
  <c r="E12"/>
  <c r="E16"/>
  <c r="E32"/>
  <c r="E25"/>
  <c r="E24"/>
  <c r="E21"/>
  <c r="E20"/>
  <c r="E15"/>
  <c r="E14"/>
  <c r="E13"/>
  <c r="E34" l="1"/>
  <c r="E35" s="1"/>
</calcChain>
</file>

<file path=xl/sharedStrings.xml><?xml version="1.0" encoding="utf-8"?>
<sst xmlns="http://schemas.openxmlformats.org/spreadsheetml/2006/main" count="103" uniqueCount="91">
  <si>
    <t>Наименование</t>
  </si>
  <si>
    <t>Кол-во</t>
  </si>
  <si>
    <t>Фасовка</t>
  </si>
  <si>
    <t>Цена 1шт</t>
  </si>
  <si>
    <t>Итого</t>
  </si>
  <si>
    <t>перчатки садовые с напылением</t>
  </si>
  <si>
    <t>материалы</t>
  </si>
  <si>
    <t>удобрение для газона по 5кг</t>
  </si>
  <si>
    <t>5кг</t>
  </si>
  <si>
    <t>удобрение весеннее ОМУ</t>
  </si>
  <si>
    <t>10кг</t>
  </si>
  <si>
    <t>1кг</t>
  </si>
  <si>
    <t>удобрение осеннее ОМУ</t>
  </si>
  <si>
    <t>3кг</t>
  </si>
  <si>
    <t>удобрение летнее(азот, фосфор,калий)</t>
  </si>
  <si>
    <t>мульча ср фракции 10м по 50л</t>
  </si>
  <si>
    <t>50л</t>
  </si>
  <si>
    <t>5шт</t>
  </si>
  <si>
    <t>5мл</t>
  </si>
  <si>
    <t>20р</t>
  </si>
  <si>
    <t>гербицид для газона хакер</t>
  </si>
  <si>
    <t>2,5гр</t>
  </si>
  <si>
    <t>гербицид для сорняков деймас</t>
  </si>
  <si>
    <t>10мл</t>
  </si>
  <si>
    <t>1шт</t>
  </si>
  <si>
    <t>лейка 8л</t>
  </si>
  <si>
    <t>газонная трава 7,5кг</t>
  </si>
  <si>
    <t>7.5кг</t>
  </si>
  <si>
    <t>1меш</t>
  </si>
  <si>
    <t>эпин</t>
  </si>
  <si>
    <t>циркон</t>
  </si>
  <si>
    <t>удобрение НЭСТ для газона</t>
  </si>
  <si>
    <r>
      <t xml:space="preserve">растения </t>
    </r>
    <r>
      <rPr>
        <sz val="14"/>
        <color theme="1"/>
        <rFont val="Calibri"/>
        <family val="2"/>
        <charset val="204"/>
        <scheme val="minor"/>
      </rPr>
      <t>(</t>
    </r>
    <r>
      <rPr>
        <sz val="12"/>
        <color theme="1"/>
        <rFont val="Calibri"/>
        <family val="2"/>
        <charset val="204"/>
        <scheme val="minor"/>
      </rPr>
      <t>питомник на крылова)</t>
    </r>
  </si>
  <si>
    <t>6шт</t>
  </si>
  <si>
    <t>6мес</t>
  </si>
  <si>
    <t>плюс 10% к Итого</t>
  </si>
  <si>
    <t>заработная плата для садовника</t>
  </si>
  <si>
    <t>ЗП на одного человека(май-окт)</t>
  </si>
  <si>
    <t xml:space="preserve">5см слой 50л мешок на 1кв м </t>
  </si>
  <si>
    <t>7меш</t>
  </si>
  <si>
    <t>4 мешка на 1 раз</t>
  </si>
  <si>
    <t>12уп</t>
  </si>
  <si>
    <t>ЗП человека ухаживающего за цветами в подьезде</t>
  </si>
  <si>
    <t>12мес</t>
  </si>
  <si>
    <t>гортензия метельчатая Тач оф Пинк 10л</t>
  </si>
  <si>
    <t>ОЗЕЛЕНЕНИЕ на 2023г. Павлодарская д1                                              Запланированные расходы на инструменты и материалы</t>
  </si>
  <si>
    <t>10пар</t>
  </si>
  <si>
    <t>1пара</t>
  </si>
  <si>
    <t>средство от вредителей клещ, тля Актеллик(Аллатар)</t>
  </si>
  <si>
    <t>АПРЕЛЬ/МАЯ</t>
  </si>
  <si>
    <t>Месяц</t>
  </si>
  <si>
    <t>Работы</t>
  </si>
  <si>
    <t>санитарная обрезка сломаных веток у кустов после зимы, засохших.</t>
  </si>
  <si>
    <t>приобретение и посадка кустов гортензий около входа в подьезд</t>
  </si>
  <si>
    <t>ИЮНЬ</t>
  </si>
  <si>
    <t>газон: аэрация/скарификация, подсев семян в местах проплешин, внесение удобрений. Первое кошение.</t>
  </si>
  <si>
    <t>обработка деревьев и кустов от вредителей</t>
  </si>
  <si>
    <t>обработка ТУЙ препаратами стимулирующими зелень и рост</t>
  </si>
  <si>
    <t>газон: кошение травы, внесение удобрения, обработка препаратами стимулирующими рост</t>
  </si>
  <si>
    <t>прополка кизильника, рябинника, туй, приствольных кругов у деревьев и кустарников</t>
  </si>
  <si>
    <t xml:space="preserve">обработка гербицидами плитку возле дома, а так же участка за туаями </t>
  </si>
  <si>
    <t>ИЮЛЬ</t>
  </si>
  <si>
    <t>санитарная обрезка сломаных веток у кустов</t>
  </si>
  <si>
    <t>внесение удобрения в кустарники и деревья(весеннее)</t>
  </si>
  <si>
    <t>внесение удобрения в кустарники и деревья(летнее)</t>
  </si>
  <si>
    <t>АВГУСТ</t>
  </si>
  <si>
    <t>газон: кошение, внесение удобрений, обработка от сорняков</t>
  </si>
  <si>
    <t>газон: кошение травы, внесение удобрения, обработка от сорняков</t>
  </si>
  <si>
    <t>обрезка спирей после цветения</t>
  </si>
  <si>
    <t>обработка кустарников от вредителей</t>
  </si>
  <si>
    <t>СЕНТЯБРЬ</t>
  </si>
  <si>
    <t>газон: стрижка, внесение удобрений, подготовка к зимнему сезону</t>
  </si>
  <si>
    <t>стрижка гортензий</t>
  </si>
  <si>
    <t>санитарная стрижка рябинника, прореживание.</t>
  </si>
  <si>
    <t>ОКТЯБРЬ</t>
  </si>
  <si>
    <t>стрижка рябинника, кизильника</t>
  </si>
  <si>
    <t>укрытие ТУЙ, подготовка в зиме</t>
  </si>
  <si>
    <t>уборка мусора сухой листвы подготовка терриитории к зиме</t>
  </si>
  <si>
    <t>янв-дек</t>
  </si>
  <si>
    <t>уход, полив, обработка от вредителей, внесение удобрений за домашними цветами в Холле первого этажа.</t>
  </si>
  <si>
    <t>План работ по уходу и озеленению во дворе дома       ул.Павлодарская д1.</t>
  </si>
  <si>
    <t>открытие туй после зимы 35шт, полив теплой водой</t>
  </si>
  <si>
    <t>удобрение для газона</t>
  </si>
  <si>
    <t>трава газонная на подсыпку</t>
  </si>
  <si>
    <t xml:space="preserve">кизильник блестящий </t>
  </si>
  <si>
    <t>23шт</t>
  </si>
  <si>
    <t>земля плодородная</t>
  </si>
  <si>
    <t>14куб</t>
  </si>
  <si>
    <t>1машина</t>
  </si>
  <si>
    <t>это на удорожание к следующему году закладываю</t>
  </si>
  <si>
    <t>земля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</si>
</sst>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_-* #,##0\ [$₽-419]_-;\-* #,##0\ [$₽-419]_-;_-* &quot;-&quot;??\ [$₽-419]_-;_-@_-"/>
    <numFmt numFmtId="165" formatCode="_-* #,##0.00\ [$₽-419]_-;\-* #,##0.00\ [$₽-419]_-;_-* &quot;-&quot;??\ [$₽-419]_-;_-@_-"/>
    <numFmt numFmtId="166" formatCode="#,##0.00\ &quot;₽&quot;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right"/>
    </xf>
    <xf numFmtId="165" fontId="0" fillId="0" borderId="8" xfId="0" applyNumberFormat="1" applyBorder="1" applyAlignment="1">
      <alignment horizontal="right"/>
    </xf>
    <xf numFmtId="0" fontId="0" fillId="0" borderId="9" xfId="0" applyBorder="1"/>
    <xf numFmtId="0" fontId="0" fillId="0" borderId="10" xfId="0" applyBorder="1" applyAlignment="1">
      <alignment horizontal="right"/>
    </xf>
    <xf numFmtId="165" fontId="0" fillId="0" borderId="11" xfId="0" applyNumberFormat="1" applyBorder="1" applyAlignment="1">
      <alignment horizontal="right"/>
    </xf>
    <xf numFmtId="0" fontId="0" fillId="0" borderId="12" xfId="0" applyBorder="1"/>
    <xf numFmtId="165" fontId="0" fillId="0" borderId="7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6" fontId="0" fillId="0" borderId="11" xfId="0" applyNumberFormat="1" applyBorder="1" applyAlignment="1">
      <alignment horizontal="right"/>
    </xf>
    <xf numFmtId="0" fontId="0" fillId="0" borderId="9" xfId="0" applyBorder="1" applyAlignment="1">
      <alignment wrapText="1"/>
    </xf>
    <xf numFmtId="0" fontId="0" fillId="0" borderId="11" xfId="0" applyBorder="1" applyAlignment="1">
      <alignment horizontal="right"/>
    </xf>
    <xf numFmtId="165" fontId="0" fillId="0" borderId="10" xfId="1" applyNumberFormat="1" applyFont="1" applyBorder="1" applyAlignment="1">
      <alignment horizontal="right"/>
    </xf>
    <xf numFmtId="165" fontId="8" fillId="0" borderId="8" xfId="0" applyNumberFormat="1" applyFont="1" applyBorder="1" applyAlignment="1">
      <alignment horizontal="right"/>
    </xf>
    <xf numFmtId="0" fontId="2" fillId="0" borderId="26" xfId="0" applyFont="1" applyBorder="1" applyAlignment="1">
      <alignment vertical="center" wrapText="1"/>
    </xf>
    <xf numFmtId="0" fontId="0" fillId="0" borderId="27" xfId="0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0" fontId="2" fillId="0" borderId="28" xfId="0" applyFont="1" applyBorder="1" applyAlignment="1">
      <alignment vertical="center" wrapText="1"/>
    </xf>
    <xf numFmtId="0" fontId="0" fillId="0" borderId="29" xfId="0" applyBorder="1" applyAlignment="1">
      <alignment horizontal="right"/>
    </xf>
    <xf numFmtId="164" fontId="0" fillId="0" borderId="29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2" fillId="10" borderId="26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2" fillId="10" borderId="28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0" borderId="32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2" fillId="8" borderId="26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" fillId="9" borderId="26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0" fillId="11" borderId="12" xfId="0" applyFill="1" applyBorder="1"/>
    <xf numFmtId="0" fontId="0" fillId="11" borderId="13" xfId="0" applyFill="1" applyBorder="1" applyAlignment="1">
      <alignment horizontal="right"/>
    </xf>
    <xf numFmtId="165" fontId="0" fillId="11" borderId="13" xfId="0" applyNumberFormat="1" applyFill="1" applyBorder="1" applyAlignment="1">
      <alignment horizontal="right"/>
    </xf>
    <xf numFmtId="165" fontId="0" fillId="11" borderId="14" xfId="0" applyNumberFormat="1" applyFill="1" applyBorder="1" applyAlignment="1">
      <alignment horizontal="right"/>
    </xf>
    <xf numFmtId="0" fontId="0" fillId="11" borderId="9" xfId="0" applyFill="1" applyBorder="1"/>
    <xf numFmtId="0" fontId="0" fillId="11" borderId="10" xfId="0" applyFill="1" applyBorder="1" applyAlignment="1">
      <alignment horizontal="right"/>
    </xf>
    <xf numFmtId="165" fontId="0" fillId="11" borderId="10" xfId="0" applyNumberFormat="1" applyFill="1" applyBorder="1" applyAlignment="1">
      <alignment horizontal="right"/>
    </xf>
    <xf numFmtId="165" fontId="0" fillId="11" borderId="11" xfId="0" applyNumberFormat="1" applyFill="1" applyBorder="1" applyAlignment="1">
      <alignment horizontal="right"/>
    </xf>
    <xf numFmtId="0" fontId="0" fillId="11" borderId="0" xfId="0" applyFill="1"/>
    <xf numFmtId="0" fontId="0" fillId="11" borderId="34" xfId="0" applyFill="1" applyBorder="1"/>
    <xf numFmtId="0" fontId="0" fillId="11" borderId="0" xfId="0" applyFill="1" applyBorder="1" applyAlignment="1">
      <alignment horizontal="right"/>
    </xf>
    <xf numFmtId="165" fontId="0" fillId="11" borderId="0" xfId="0" applyNumberFormat="1" applyFill="1" applyBorder="1" applyAlignment="1">
      <alignment horizontal="right"/>
    </xf>
    <xf numFmtId="165" fontId="0" fillId="11" borderId="35" xfId="0" applyNumberFormat="1" applyFill="1" applyBorder="1" applyAlignment="1">
      <alignment horizontal="right"/>
    </xf>
    <xf numFmtId="0" fontId="8" fillId="11" borderId="16" xfId="0" applyFont="1" applyFill="1" applyBorder="1" applyAlignment="1">
      <alignment horizontal="right"/>
    </xf>
    <xf numFmtId="0" fontId="8" fillId="11" borderId="17" xfId="0" applyFont="1" applyFill="1" applyBorder="1" applyAlignment="1">
      <alignment horizontal="right"/>
    </xf>
    <xf numFmtId="0" fontId="8" fillId="11" borderId="18" xfId="0" applyFont="1" applyFill="1" applyBorder="1" applyAlignment="1">
      <alignment horizontal="right"/>
    </xf>
    <xf numFmtId="165" fontId="8" fillId="11" borderId="19" xfId="0" applyNumberFormat="1" applyFont="1" applyFill="1" applyBorder="1" applyAlignment="1">
      <alignment horizontal="right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topLeftCell="A15" workbookViewId="0">
      <selection activeCell="I31" sqref="I31"/>
    </sheetView>
  </sheetViews>
  <sheetFormatPr defaultRowHeight="15"/>
  <cols>
    <col min="1" max="1" width="34.7109375" customWidth="1"/>
    <col min="2" max="4" width="12" customWidth="1"/>
    <col min="5" max="5" width="18.5703125" customWidth="1"/>
    <col min="6" max="7" width="0" hidden="1" customWidth="1"/>
  </cols>
  <sheetData>
    <row r="1" spans="1:6" ht="40.5" customHeight="1" thickBot="1">
      <c r="A1" s="25" t="s">
        <v>45</v>
      </c>
      <c r="B1" s="25"/>
      <c r="C1" s="25"/>
      <c r="D1" s="25"/>
      <c r="E1" s="25"/>
    </row>
    <row r="2" spans="1:6" ht="16.5" thickBo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</row>
    <row r="3" spans="1:6" hidden="1"/>
    <row r="4" spans="1:6" hidden="1"/>
    <row r="5" spans="1:6" hidden="1"/>
    <row r="6" spans="1:6" hidden="1"/>
    <row r="7" spans="1:6" hidden="1"/>
    <row r="8" spans="1:6" hidden="1"/>
    <row r="9" spans="1:6" hidden="1"/>
    <row r="10" spans="1:6" ht="15.75" hidden="1" thickBot="1"/>
    <row r="11" spans="1:6" ht="19.5" thickBot="1">
      <c r="A11" s="26" t="s">
        <v>6</v>
      </c>
      <c r="B11" s="27"/>
      <c r="C11" s="27"/>
      <c r="D11" s="27"/>
      <c r="E11" s="28"/>
    </row>
    <row r="12" spans="1:6">
      <c r="A12" s="3" t="s">
        <v>7</v>
      </c>
      <c r="B12" s="4" t="s">
        <v>41</v>
      </c>
      <c r="C12" s="4" t="s">
        <v>8</v>
      </c>
      <c r="D12" s="10">
        <v>374</v>
      </c>
      <c r="E12" s="5">
        <f>16*D12</f>
        <v>5984</v>
      </c>
      <c r="F12" t="s">
        <v>40</v>
      </c>
    </row>
    <row r="13" spans="1:6">
      <c r="A13" s="6" t="s">
        <v>9</v>
      </c>
      <c r="B13" s="7" t="s">
        <v>10</v>
      </c>
      <c r="C13" s="7" t="s">
        <v>11</v>
      </c>
      <c r="D13" s="11">
        <v>101</v>
      </c>
      <c r="E13" s="8">
        <f>D13*10</f>
        <v>1010</v>
      </c>
    </row>
    <row r="14" spans="1:6">
      <c r="A14" s="6" t="s">
        <v>12</v>
      </c>
      <c r="B14" s="7" t="s">
        <v>10</v>
      </c>
      <c r="C14" s="7" t="s">
        <v>13</v>
      </c>
      <c r="D14" s="11">
        <v>150</v>
      </c>
      <c r="E14" s="12">
        <f>D14*3</f>
        <v>450</v>
      </c>
    </row>
    <row r="15" spans="1:6">
      <c r="A15" s="6" t="s">
        <v>14</v>
      </c>
      <c r="B15" s="7" t="s">
        <v>17</v>
      </c>
      <c r="C15" s="7" t="s">
        <v>13</v>
      </c>
      <c r="D15" s="11">
        <v>328</v>
      </c>
      <c r="E15" s="8">
        <f>D15*4</f>
        <v>1312</v>
      </c>
    </row>
    <row r="16" spans="1:6">
      <c r="A16" s="6" t="s">
        <v>15</v>
      </c>
      <c r="B16" s="7" t="s">
        <v>39</v>
      </c>
      <c r="C16" s="7" t="s">
        <v>16</v>
      </c>
      <c r="D16" s="11">
        <v>450</v>
      </c>
      <c r="E16" s="8">
        <f>(D16*7)+600</f>
        <v>3750</v>
      </c>
      <c r="F16" t="s">
        <v>38</v>
      </c>
    </row>
    <row r="17" spans="1:8">
      <c r="A17" s="6" t="s">
        <v>5</v>
      </c>
      <c r="B17" s="7" t="s">
        <v>46</v>
      </c>
      <c r="C17" s="7" t="s">
        <v>47</v>
      </c>
      <c r="D17" s="11">
        <v>106</v>
      </c>
      <c r="E17" s="8">
        <f>D17*10</f>
        <v>1060</v>
      </c>
    </row>
    <row r="18" spans="1:8">
      <c r="A18" s="6"/>
      <c r="B18" s="7"/>
      <c r="C18" s="7"/>
      <c r="D18" s="11"/>
      <c r="E18" s="8"/>
    </row>
    <row r="19" spans="1:8" ht="24.95" customHeight="1">
      <c r="A19" s="13" t="s">
        <v>48</v>
      </c>
      <c r="B19" s="7" t="s">
        <v>17</v>
      </c>
      <c r="C19" s="7" t="s">
        <v>18</v>
      </c>
      <c r="D19" s="11" t="s">
        <v>19</v>
      </c>
      <c r="E19" s="14">
        <v>100</v>
      </c>
    </row>
    <row r="20" spans="1:8">
      <c r="A20" s="6" t="s">
        <v>20</v>
      </c>
      <c r="B20" s="7">
        <v>4</v>
      </c>
      <c r="C20" s="7" t="s">
        <v>21</v>
      </c>
      <c r="D20" s="15">
        <v>47</v>
      </c>
      <c r="E20" s="8">
        <f>D20*4</f>
        <v>188</v>
      </c>
    </row>
    <row r="21" spans="1:8">
      <c r="A21" s="6" t="s">
        <v>22</v>
      </c>
      <c r="B21" s="7">
        <v>4</v>
      </c>
      <c r="C21" s="7" t="s">
        <v>23</v>
      </c>
      <c r="D21" s="11">
        <v>55</v>
      </c>
      <c r="E21" s="8">
        <f>D21*4</f>
        <v>220</v>
      </c>
    </row>
    <row r="22" spans="1:8">
      <c r="A22" s="6" t="s">
        <v>25</v>
      </c>
      <c r="B22" s="7"/>
      <c r="C22" s="7" t="s">
        <v>24</v>
      </c>
      <c r="D22" s="11">
        <v>299</v>
      </c>
      <c r="E22" s="8">
        <v>299</v>
      </c>
    </row>
    <row r="23" spans="1:8">
      <c r="A23" s="90" t="s">
        <v>26</v>
      </c>
      <c r="B23" s="91" t="s">
        <v>27</v>
      </c>
      <c r="C23" s="91" t="s">
        <v>28</v>
      </c>
      <c r="D23" s="92">
        <v>5850</v>
      </c>
      <c r="E23" s="93">
        <v>5850</v>
      </c>
      <c r="H23" s="94" t="s">
        <v>83</v>
      </c>
    </row>
    <row r="24" spans="1:8">
      <c r="A24" s="6" t="s">
        <v>29</v>
      </c>
      <c r="B24" s="7"/>
      <c r="C24" s="7">
        <v>10</v>
      </c>
      <c r="D24" s="11">
        <v>23</v>
      </c>
      <c r="E24" s="8">
        <f>D24*C24</f>
        <v>230</v>
      </c>
    </row>
    <row r="25" spans="1:8">
      <c r="A25" s="6" t="s">
        <v>30</v>
      </c>
      <c r="B25" s="7"/>
      <c r="C25" s="7">
        <v>10</v>
      </c>
      <c r="D25" s="11">
        <v>23</v>
      </c>
      <c r="E25" s="8">
        <f>D25*C25</f>
        <v>230</v>
      </c>
    </row>
    <row r="26" spans="1:8">
      <c r="A26" s="86" t="s">
        <v>31</v>
      </c>
      <c r="B26" s="87"/>
      <c r="C26" s="87" t="s">
        <v>24</v>
      </c>
      <c r="D26" s="88">
        <v>872</v>
      </c>
      <c r="E26" s="89">
        <v>872</v>
      </c>
      <c r="H26" s="94" t="s">
        <v>82</v>
      </c>
    </row>
    <row r="27" spans="1:8" ht="15.75" thickBot="1">
      <c r="A27" s="95" t="s">
        <v>86</v>
      </c>
      <c r="B27" s="96" t="s">
        <v>87</v>
      </c>
      <c r="C27" s="96" t="s">
        <v>88</v>
      </c>
      <c r="D27" s="97">
        <v>14200</v>
      </c>
      <c r="E27" s="98">
        <v>14200</v>
      </c>
      <c r="H27" s="94" t="s">
        <v>90</v>
      </c>
    </row>
    <row r="28" spans="1:8" ht="19.5" thickBot="1">
      <c r="A28" s="29" t="s">
        <v>32</v>
      </c>
      <c r="B28" s="30"/>
      <c r="C28" s="30"/>
      <c r="D28" s="30"/>
      <c r="E28" s="31"/>
    </row>
    <row r="29" spans="1:8">
      <c r="A29" s="9" t="s">
        <v>44</v>
      </c>
      <c r="B29" s="4"/>
      <c r="C29" s="4" t="s">
        <v>33</v>
      </c>
      <c r="D29" s="11">
        <v>1205</v>
      </c>
      <c r="E29" s="5">
        <f>D29*6</f>
        <v>7230</v>
      </c>
    </row>
    <row r="30" spans="1:8" ht="15.75" thickBot="1">
      <c r="A30" s="6" t="s">
        <v>84</v>
      </c>
      <c r="B30" s="7"/>
      <c r="C30" s="7" t="s">
        <v>85</v>
      </c>
      <c r="D30" s="11">
        <v>460</v>
      </c>
      <c r="E30" s="8">
        <f>D30*23</f>
        <v>10580</v>
      </c>
    </row>
    <row r="31" spans="1:8" ht="19.5" thickBot="1">
      <c r="A31" s="32" t="s">
        <v>36</v>
      </c>
      <c r="B31" s="33"/>
      <c r="C31" s="33"/>
      <c r="D31" s="33"/>
      <c r="E31" s="34"/>
    </row>
    <row r="32" spans="1:8" ht="28.5" customHeight="1">
      <c r="A32" s="17" t="s">
        <v>37</v>
      </c>
      <c r="B32" s="18"/>
      <c r="C32" s="18" t="s">
        <v>34</v>
      </c>
      <c r="D32" s="19">
        <v>16600</v>
      </c>
      <c r="E32" s="20">
        <f>D32*6</f>
        <v>99600</v>
      </c>
    </row>
    <row r="33" spans="1:8" ht="28.5" customHeight="1" thickBot="1">
      <c r="A33" s="21" t="s">
        <v>42</v>
      </c>
      <c r="B33" s="22"/>
      <c r="C33" s="22" t="s">
        <v>43</v>
      </c>
      <c r="D33" s="23">
        <v>1000</v>
      </c>
      <c r="E33" s="24">
        <v>12000</v>
      </c>
    </row>
    <row r="34" spans="1:8" ht="15.75">
      <c r="A34" s="35" t="s">
        <v>4</v>
      </c>
      <c r="B34" s="36"/>
      <c r="C34" s="36"/>
      <c r="D34" s="37"/>
      <c r="E34" s="16">
        <f>SUM(E11:E32)</f>
        <v>153165</v>
      </c>
    </row>
    <row r="35" spans="1:8" ht="15.75" thickBot="1">
      <c r="A35" s="99" t="s">
        <v>35</v>
      </c>
      <c r="B35" s="100"/>
      <c r="C35" s="100"/>
      <c r="D35" s="101"/>
      <c r="E35" s="102">
        <f>E34*0.1+E34</f>
        <v>168481.5</v>
      </c>
      <c r="H35" s="94" t="s">
        <v>89</v>
      </c>
    </row>
  </sheetData>
  <mergeCells count="6">
    <mergeCell ref="A35:D35"/>
    <mergeCell ref="A1:E1"/>
    <mergeCell ref="A11:E11"/>
    <mergeCell ref="A28:E28"/>
    <mergeCell ref="A31:E31"/>
    <mergeCell ref="A34:D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A30" sqref="A30:B32"/>
    </sheetView>
  </sheetViews>
  <sheetFormatPr defaultRowHeight="15"/>
  <cols>
    <col min="8" max="8" width="17.5703125" customWidth="1"/>
  </cols>
  <sheetData>
    <row r="1" spans="1:8" ht="45.6" customHeight="1" thickBot="1">
      <c r="A1" s="79" t="s">
        <v>80</v>
      </c>
      <c r="B1" s="80"/>
      <c r="C1" s="80"/>
      <c r="D1" s="80"/>
      <c r="E1" s="80"/>
      <c r="F1" s="80"/>
      <c r="G1" s="80"/>
      <c r="H1" s="81"/>
    </row>
    <row r="2" spans="1:8" ht="20.45" customHeight="1" thickBot="1">
      <c r="A2" s="82" t="s">
        <v>50</v>
      </c>
      <c r="B2" s="83"/>
      <c r="C2" s="84" t="s">
        <v>51</v>
      </c>
      <c r="D2" s="84"/>
      <c r="E2" s="84"/>
      <c r="F2" s="84"/>
      <c r="G2" s="84"/>
      <c r="H2" s="85"/>
    </row>
    <row r="3" spans="1:8">
      <c r="A3" s="58" t="s">
        <v>49</v>
      </c>
      <c r="B3" s="59"/>
      <c r="C3" s="44" t="s">
        <v>81</v>
      </c>
      <c r="D3" s="45"/>
      <c r="E3" s="45"/>
      <c r="F3" s="45"/>
      <c r="G3" s="45"/>
      <c r="H3" s="46"/>
    </row>
    <row r="4" spans="1:8" ht="30.6" customHeight="1">
      <c r="A4" s="60"/>
      <c r="B4" s="61"/>
      <c r="C4" s="67" t="s">
        <v>55</v>
      </c>
      <c r="D4" s="68"/>
      <c r="E4" s="68"/>
      <c r="F4" s="68"/>
      <c r="G4" s="68"/>
      <c r="H4" s="69"/>
    </row>
    <row r="5" spans="1:8">
      <c r="A5" s="60"/>
      <c r="B5" s="61"/>
      <c r="C5" s="47" t="s">
        <v>52</v>
      </c>
      <c r="D5" s="48"/>
      <c r="E5" s="48"/>
      <c r="F5" s="48"/>
      <c r="G5" s="48"/>
      <c r="H5" s="49"/>
    </row>
    <row r="6" spans="1:8">
      <c r="A6" s="60"/>
      <c r="B6" s="61"/>
      <c r="C6" s="47" t="s">
        <v>53</v>
      </c>
      <c r="D6" s="48"/>
      <c r="E6" s="48"/>
      <c r="F6" s="48"/>
      <c r="G6" s="48"/>
      <c r="H6" s="49"/>
    </row>
    <row r="7" spans="1:8">
      <c r="A7" s="60"/>
      <c r="B7" s="61"/>
      <c r="C7" s="47" t="s">
        <v>56</v>
      </c>
      <c r="D7" s="48"/>
      <c r="E7" s="48"/>
      <c r="F7" s="48"/>
      <c r="G7" s="48"/>
      <c r="H7" s="49"/>
    </row>
    <row r="8" spans="1:8">
      <c r="A8" s="60"/>
      <c r="B8" s="61"/>
      <c r="C8" s="47" t="s">
        <v>57</v>
      </c>
      <c r="D8" s="48"/>
      <c r="E8" s="48"/>
      <c r="F8" s="48"/>
      <c r="G8" s="48"/>
      <c r="H8" s="49"/>
    </row>
    <row r="9" spans="1:8">
      <c r="A9" s="60"/>
      <c r="B9" s="61"/>
      <c r="C9" s="47" t="s">
        <v>63</v>
      </c>
      <c r="D9" s="48"/>
      <c r="E9" s="48"/>
      <c r="F9" s="48"/>
      <c r="G9" s="48"/>
      <c r="H9" s="49"/>
    </row>
    <row r="10" spans="1:8" ht="15.75" thickBot="1">
      <c r="A10" s="62"/>
      <c r="B10" s="63"/>
      <c r="C10" s="50"/>
      <c r="D10" s="51"/>
      <c r="E10" s="51"/>
      <c r="F10" s="51"/>
      <c r="G10" s="51"/>
      <c r="H10" s="52"/>
    </row>
    <row r="11" spans="1:8" ht="29.1" customHeight="1">
      <c r="A11" s="73" t="s">
        <v>54</v>
      </c>
      <c r="B11" s="74"/>
      <c r="C11" s="64" t="s">
        <v>59</v>
      </c>
      <c r="D11" s="65"/>
      <c r="E11" s="65"/>
      <c r="F11" s="65"/>
      <c r="G11" s="65"/>
      <c r="H11" s="66"/>
    </row>
    <row r="12" spans="1:8" ht="27.6" customHeight="1">
      <c r="A12" s="75"/>
      <c r="B12" s="76"/>
      <c r="C12" s="67" t="s">
        <v>58</v>
      </c>
      <c r="D12" s="68"/>
      <c r="E12" s="68"/>
      <c r="F12" s="68"/>
      <c r="G12" s="68"/>
      <c r="H12" s="69"/>
    </row>
    <row r="13" spans="1:8">
      <c r="A13" s="75"/>
      <c r="B13" s="76"/>
      <c r="C13" s="47" t="s">
        <v>57</v>
      </c>
      <c r="D13" s="48"/>
      <c r="E13" s="48"/>
      <c r="F13" s="48"/>
      <c r="G13" s="48"/>
      <c r="H13" s="49"/>
    </row>
    <row r="14" spans="1:8">
      <c r="A14" s="75"/>
      <c r="B14" s="76"/>
      <c r="C14" s="47" t="s">
        <v>64</v>
      </c>
      <c r="D14" s="48"/>
      <c r="E14" s="48"/>
      <c r="F14" s="48"/>
      <c r="G14" s="48"/>
      <c r="H14" s="49"/>
    </row>
    <row r="15" spans="1:8" ht="30" customHeight="1" thickBot="1">
      <c r="A15" s="77"/>
      <c r="B15" s="78"/>
      <c r="C15" s="70" t="s">
        <v>60</v>
      </c>
      <c r="D15" s="71"/>
      <c r="E15" s="71"/>
      <c r="F15" s="71"/>
      <c r="G15" s="71"/>
      <c r="H15" s="72"/>
    </row>
    <row r="16" spans="1:8">
      <c r="A16" s="58" t="s">
        <v>61</v>
      </c>
      <c r="B16" s="59"/>
      <c r="C16" s="44" t="s">
        <v>67</v>
      </c>
      <c r="D16" s="45"/>
      <c r="E16" s="45"/>
      <c r="F16" s="45"/>
      <c r="G16" s="45"/>
      <c r="H16" s="46"/>
    </row>
    <row r="17" spans="1:8" ht="27" customHeight="1">
      <c r="A17" s="60"/>
      <c r="B17" s="61"/>
      <c r="C17" s="67" t="s">
        <v>59</v>
      </c>
      <c r="D17" s="68"/>
      <c r="E17" s="68"/>
      <c r="F17" s="68"/>
      <c r="G17" s="68"/>
      <c r="H17" s="69"/>
    </row>
    <row r="18" spans="1:8">
      <c r="A18" s="60"/>
      <c r="B18" s="61"/>
      <c r="C18" s="47" t="s">
        <v>62</v>
      </c>
      <c r="D18" s="48"/>
      <c r="E18" s="48"/>
      <c r="F18" s="48"/>
      <c r="G18" s="48"/>
      <c r="H18" s="49"/>
    </row>
    <row r="19" spans="1:8">
      <c r="A19" s="60"/>
      <c r="B19" s="61"/>
      <c r="C19" s="47" t="s">
        <v>64</v>
      </c>
      <c r="D19" s="48"/>
      <c r="E19" s="48"/>
      <c r="F19" s="48"/>
      <c r="G19" s="48"/>
      <c r="H19" s="49"/>
    </row>
    <row r="20" spans="1:8">
      <c r="A20" s="60"/>
      <c r="B20" s="61"/>
      <c r="C20" s="47" t="s">
        <v>57</v>
      </c>
      <c r="D20" s="48"/>
      <c r="E20" s="48"/>
      <c r="F20" s="48"/>
      <c r="G20" s="48"/>
      <c r="H20" s="49"/>
    </row>
    <row r="21" spans="1:8" ht="15.75" thickBot="1">
      <c r="A21" s="62"/>
      <c r="B21" s="63"/>
      <c r="C21" s="50" t="s">
        <v>69</v>
      </c>
      <c r="D21" s="51"/>
      <c r="E21" s="51"/>
      <c r="F21" s="51"/>
      <c r="G21" s="51"/>
      <c r="H21" s="52"/>
    </row>
    <row r="22" spans="1:8">
      <c r="A22" s="73" t="s">
        <v>65</v>
      </c>
      <c r="B22" s="74"/>
      <c r="C22" s="64" t="s">
        <v>66</v>
      </c>
      <c r="D22" s="65"/>
      <c r="E22" s="65"/>
      <c r="F22" s="65"/>
      <c r="G22" s="65"/>
      <c r="H22" s="66"/>
    </row>
    <row r="23" spans="1:8" ht="28.5" customHeight="1">
      <c r="A23" s="75"/>
      <c r="B23" s="76"/>
      <c r="C23" s="67" t="s">
        <v>59</v>
      </c>
      <c r="D23" s="68"/>
      <c r="E23" s="68"/>
      <c r="F23" s="68"/>
      <c r="G23" s="68"/>
      <c r="H23" s="69"/>
    </row>
    <row r="24" spans="1:8">
      <c r="A24" s="75"/>
      <c r="B24" s="76"/>
      <c r="C24" s="67" t="s">
        <v>68</v>
      </c>
      <c r="D24" s="68"/>
      <c r="E24" s="68"/>
      <c r="F24" s="68"/>
      <c r="G24" s="68"/>
      <c r="H24" s="69"/>
    </row>
    <row r="25" spans="1:8" ht="15.75" thickBot="1">
      <c r="A25" s="77"/>
      <c r="B25" s="78"/>
      <c r="C25" s="70" t="s">
        <v>69</v>
      </c>
      <c r="D25" s="71"/>
      <c r="E25" s="71"/>
      <c r="F25" s="71"/>
      <c r="G25" s="71"/>
      <c r="H25" s="72"/>
    </row>
    <row r="26" spans="1:8">
      <c r="A26" s="58" t="s">
        <v>70</v>
      </c>
      <c r="B26" s="59"/>
      <c r="C26" s="64" t="s">
        <v>71</v>
      </c>
      <c r="D26" s="65"/>
      <c r="E26" s="65"/>
      <c r="F26" s="65"/>
      <c r="G26" s="65"/>
      <c r="H26" s="66"/>
    </row>
    <row r="27" spans="1:8">
      <c r="A27" s="60"/>
      <c r="B27" s="61"/>
      <c r="C27" s="67" t="s">
        <v>72</v>
      </c>
      <c r="D27" s="68"/>
      <c r="E27" s="68"/>
      <c r="F27" s="68"/>
      <c r="G27" s="68"/>
      <c r="H27" s="69"/>
    </row>
    <row r="28" spans="1:8">
      <c r="A28" s="60"/>
      <c r="B28" s="61"/>
      <c r="C28" s="67" t="s">
        <v>73</v>
      </c>
      <c r="D28" s="68"/>
      <c r="E28" s="68"/>
      <c r="F28" s="68"/>
      <c r="G28" s="68"/>
      <c r="H28" s="69"/>
    </row>
    <row r="29" spans="1:8" ht="29.45" customHeight="1" thickBot="1">
      <c r="A29" s="62"/>
      <c r="B29" s="63"/>
      <c r="C29" s="70" t="s">
        <v>59</v>
      </c>
      <c r="D29" s="71"/>
      <c r="E29" s="71"/>
      <c r="F29" s="71"/>
      <c r="G29" s="71"/>
      <c r="H29" s="72"/>
    </row>
    <row r="30" spans="1:8">
      <c r="A30" s="38" t="s">
        <v>74</v>
      </c>
      <c r="B30" s="39"/>
      <c r="C30" s="44" t="s">
        <v>75</v>
      </c>
      <c r="D30" s="45"/>
      <c r="E30" s="45"/>
      <c r="F30" s="45"/>
      <c r="G30" s="45"/>
      <c r="H30" s="46"/>
    </row>
    <row r="31" spans="1:8">
      <c r="A31" s="40"/>
      <c r="B31" s="41"/>
      <c r="C31" s="47" t="s">
        <v>76</v>
      </c>
      <c r="D31" s="48"/>
      <c r="E31" s="48"/>
      <c r="F31" s="48"/>
      <c r="G31" s="48"/>
      <c r="H31" s="49"/>
    </row>
    <row r="32" spans="1:8" ht="15.75" thickBot="1">
      <c r="A32" s="42"/>
      <c r="B32" s="43"/>
      <c r="C32" s="50" t="s">
        <v>77</v>
      </c>
      <c r="D32" s="51"/>
      <c r="E32" s="51"/>
      <c r="F32" s="51"/>
      <c r="G32" s="51"/>
      <c r="H32" s="52"/>
    </row>
    <row r="33" spans="1:8" ht="39.950000000000003" customHeight="1" thickBot="1">
      <c r="A33" s="53" t="s">
        <v>78</v>
      </c>
      <c r="B33" s="54"/>
      <c r="C33" s="55" t="s">
        <v>79</v>
      </c>
      <c r="D33" s="56"/>
      <c r="E33" s="56"/>
      <c r="F33" s="56"/>
      <c r="G33" s="56"/>
      <c r="H33" s="57"/>
    </row>
  </sheetData>
  <mergeCells count="41">
    <mergeCell ref="A1:H1"/>
    <mergeCell ref="A3:B10"/>
    <mergeCell ref="A2:B2"/>
    <mergeCell ref="C2:H2"/>
    <mergeCell ref="C3:H3"/>
    <mergeCell ref="C4:H4"/>
    <mergeCell ref="C5:H5"/>
    <mergeCell ref="C6:H6"/>
    <mergeCell ref="C10:H10"/>
    <mergeCell ref="C7:H7"/>
    <mergeCell ref="C21:H21"/>
    <mergeCell ref="A16:B21"/>
    <mergeCell ref="C8:H8"/>
    <mergeCell ref="C9:H9"/>
    <mergeCell ref="C16:H16"/>
    <mergeCell ref="C17:H17"/>
    <mergeCell ref="C18:H18"/>
    <mergeCell ref="C19:H19"/>
    <mergeCell ref="C20:H20"/>
    <mergeCell ref="A11:B15"/>
    <mergeCell ref="C11:H11"/>
    <mergeCell ref="C12:H12"/>
    <mergeCell ref="C13:H13"/>
    <mergeCell ref="C14:H14"/>
    <mergeCell ref="C15:H15"/>
    <mergeCell ref="A22:B25"/>
    <mergeCell ref="C22:H22"/>
    <mergeCell ref="C23:H23"/>
    <mergeCell ref="C24:H24"/>
    <mergeCell ref="C25:H25"/>
    <mergeCell ref="A26:B29"/>
    <mergeCell ref="C26:H26"/>
    <mergeCell ref="C27:H27"/>
    <mergeCell ref="C28:H28"/>
    <mergeCell ref="C29:H29"/>
    <mergeCell ref="A30:B32"/>
    <mergeCell ref="C30:H30"/>
    <mergeCell ref="C31:H31"/>
    <mergeCell ref="C32:H32"/>
    <mergeCell ref="A33:B33"/>
    <mergeCell ref="C33:H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Работы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artyom.orlov</dc:creator>
  <cp:lastModifiedBy>Артем</cp:lastModifiedBy>
  <dcterms:created xsi:type="dcterms:W3CDTF">2015-06-05T18:19:34Z</dcterms:created>
  <dcterms:modified xsi:type="dcterms:W3CDTF">2022-10-04T09:52:51Z</dcterms:modified>
</cp:coreProperties>
</file>